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80" yWindow="1260" windowWidth="23040" windowHeight="10200"/>
  </bookViews>
  <sheets>
    <sheet name="МТБ" sheetId="4" r:id="rId1"/>
    <sheet name="расчеты Луга" sheetId="5" r:id="rId2"/>
  </sheets>
  <definedNames>
    <definedName name="_xlnm.Print_Area" localSheetId="0">МТБ!$A$1:$J$34</definedName>
  </definedNames>
  <calcPr calcId="145621"/>
</workbook>
</file>

<file path=xl/calcChain.xml><?xml version="1.0" encoding="utf-8"?>
<calcChain xmlns="http://schemas.openxmlformats.org/spreadsheetml/2006/main">
  <c r="E34" i="4" l="1"/>
  <c r="F34" i="4"/>
  <c r="G34" i="4"/>
  <c r="I34" i="4"/>
  <c r="B14" i="5" l="1"/>
  <c r="B11" i="5"/>
  <c r="B10" i="5"/>
  <c r="B5" i="5"/>
  <c r="B4" i="5"/>
</calcChain>
</file>

<file path=xl/sharedStrings.xml><?xml version="1.0" encoding="utf-8"?>
<sst xmlns="http://schemas.openxmlformats.org/spreadsheetml/2006/main" count="68" uniqueCount="64">
  <si>
    <t>Наименование учреждения</t>
  </si>
  <si>
    <t>Дата внесения изменений в план ПФХД</t>
  </si>
  <si>
    <t>Дата внесения изменений в план-график</t>
  </si>
  <si>
    <t>Проведение работ по текущему ремонту объектов недвижимости, используемых учреждением для обеспечения целей деятельности</t>
  </si>
  <si>
    <t>ЛОГБУ "Кингисеппский ДИ"</t>
  </si>
  <si>
    <t>ЛОГБУ "Киришский КЦСОН"</t>
  </si>
  <si>
    <t>Дата публикации извещения по заявке</t>
  </si>
  <si>
    <t>Выполнение капитального ремонта объектов внутренней инженерной инфраструктуры: инженерных систем, обеспечивающих снабжение объектов недвижимости, находящихся в оперативном управлении учреждения, отоплением, вентиляцией, кондиционированием, водоснабжением, водоотведением, газоснабжением, электроснабжением (с применением энергосберегающих технологий), связью (автоматическая пожарная сигнализация, система контроля управления доступом, система охранной сигнализации, система оповещения и эвакуации, система видеонаблюдения)</t>
  </si>
  <si>
    <t>Уточненная сумма экономии в руб.</t>
  </si>
  <si>
    <t>Сумма возможного увеличения государственного контракта в руб.</t>
  </si>
  <si>
    <t>ЛОГБУ "Волховский КЦСОН "Береника"</t>
  </si>
  <si>
    <t>ЛОГАУ "Кировский КЦСОН"</t>
  </si>
  <si>
    <t>ЛОГАУ "Всеволожский КЦСОН"</t>
  </si>
  <si>
    <t>ЛОГАУ "Сосновоборский МРЦ"</t>
  </si>
  <si>
    <t>ЛОГБУ "Приозерский КЦСОН"</t>
  </si>
  <si>
    <t>ЛОГБУ "Волосовский ПНИ"</t>
  </si>
  <si>
    <t>ЛОГБУ "Кировский ПНИ"</t>
  </si>
  <si>
    <t>Осуществление работ по  проведению капитального ремонта объектов недвижимости, находящихся в оперативном управлении учреждения</t>
  </si>
  <si>
    <t>Капитальный ремонт здания в пос. Молодцово</t>
  </si>
  <si>
    <t>ЛОГБУ "Будогощский ПНИ"</t>
  </si>
  <si>
    <t>ЛОГБУ "Вознесенский ДИ"</t>
  </si>
  <si>
    <t>ЛОГБУ "Гатчинский ПНИ"</t>
  </si>
  <si>
    <t>Осуществление работ по разработке проектной документации на капитальный ремонт объектов внутренней инженерной инфраструктуры: инженерных систем, обеспечивающих снабжение объектов недвижимости, находящихся в оперативном управлении учреждения, отоплением, вентиляцией, кондиционированием, водоснабжением, водоотведением, газоснабжением, электроснабжением (с применением энергосберегающих технологий), связью (автоматическая пожарная сигнализация, система контроля управления доступом, система охранной сигнализации, система оповещения и эвакуации, система видеонаблюдения)</t>
  </si>
  <si>
    <t>Разработка проектной документации на СПС и СОУЭ в зданиях по адресам: Ленинградская область, г. Всеволожск, ул. Шишканя, д. 21, Всеволожский район, гп. Кузьмоловский, ул. Пионерская, д. 2А, п. Романовка, д.14</t>
  </si>
  <si>
    <t>Разработка проектной документации на капитальный ремонт  водоснабжения, водоотведения, теплоснабжения и вентиляции</t>
  </si>
  <si>
    <t xml:space="preserve">Устройство АИТП </t>
  </si>
  <si>
    <t>Устройство системы дымоудаления</t>
  </si>
  <si>
    <t>Замена лифтового оборудования</t>
  </si>
  <si>
    <t>Ремонт системы отопления</t>
  </si>
  <si>
    <t>Замена АПС</t>
  </si>
  <si>
    <t>Замена трубопроводов ХВС и ГВС</t>
  </si>
  <si>
    <t>Текущий ремонт помещений 2 этажа</t>
  </si>
  <si>
    <t>Ремонт тамбуров по адресу: Ленинградская область, г. Волхов, ул. Расстанная, д.9</t>
  </si>
  <si>
    <t>Замена оконных блоков по  адресу: Ленинградская область, г. Волхов, пр. Державина, д.65а</t>
  </si>
  <si>
    <t>Ремонт кризисного отделения по  адресу: Ленинградская область, г. Волхов, пр. Державина, д.65а</t>
  </si>
  <si>
    <t>Текущий ремонт помещения мастерских для размещения изолятора</t>
  </si>
  <si>
    <t>Текущий ремонт здания гаража (замена ворот)</t>
  </si>
  <si>
    <t xml:space="preserve">Ремонт кровли </t>
  </si>
  <si>
    <t>Устройство АПС и ОПО</t>
  </si>
  <si>
    <t>Сумма субсидии в руб. на 2023 год</t>
  </si>
  <si>
    <t>Сумма субсидии в руб. на 2024 год</t>
  </si>
  <si>
    <t>ЛОГАУ  "Лужский КЦСОН"</t>
  </si>
  <si>
    <t>Капитальный ремонт здания по адресу: г.Луга, ул. Красной Артиллерии, д.5а</t>
  </si>
  <si>
    <t>Выполнение строительного контроля за капитальным ремонтом объектов недвижимости, находящихся в оперативном управлении учреждения</t>
  </si>
  <si>
    <t>стоимость объекта</t>
  </si>
  <si>
    <t>непредвиденные расходы</t>
  </si>
  <si>
    <t>Сумма без НДС</t>
  </si>
  <si>
    <t>Сумма с НДС</t>
  </si>
  <si>
    <t>лимит 2023</t>
  </si>
  <si>
    <t>лимит 2024</t>
  </si>
  <si>
    <t>ИТОГО</t>
  </si>
  <si>
    <t>Сумма субсидии в руб. на 2025 год</t>
  </si>
  <si>
    <t xml:space="preserve">вид работ </t>
  </si>
  <si>
    <t>ЛОГБУ "Всеволожский ДИ"</t>
  </si>
  <si>
    <t>Текущий ремонт помещений (входная группа) кризисного отделения (г.Тихвин, 6 мкр., д. 11)</t>
  </si>
  <si>
    <t>ЛОГБУ "Тихвинский КЦСОН"</t>
  </si>
  <si>
    <t>ИТОГО:</t>
  </si>
  <si>
    <t>ЛОГБУ "Лодейнопольский ДИ"</t>
  </si>
  <si>
    <t>Проведение государственной экспертизы проектной документации для проведения капитального ремонта объектов недвижимости, находящихся в оперативном управлении учреждения</t>
  </si>
  <si>
    <t xml:space="preserve">Проведение государственной экспертизы проектной документации для проведения капитального ремонта объектов расположенных по адресу: Ленинградская область, г. Лодейное поле, Ленинградское шоссе, д.71 </t>
  </si>
  <si>
    <t>Текущий ремонт кровли</t>
  </si>
  <si>
    <t>Текущий ремонт помещений</t>
  </si>
  <si>
    <t>Текущий цоколя здания</t>
  </si>
  <si>
    <t xml:space="preserve">Информация
по ремонту государственных учреждений Ленинградской области в отраслях социальной сферы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</si>
</sst>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 applyFill="0" applyProtection="0"/>
    <xf numFmtId="0" fontId="2" fillId="0" borderId="0" applyFill="0" applyProtection="0"/>
    <xf numFmtId="0" fontId="7" fillId="0" borderId="0"/>
    <xf numFmtId="0" fontId="8" fillId="0" borderId="0"/>
    <xf numFmtId="0" fontId="1" fillId="0" borderId="0"/>
  </cellStyleXfs>
  <cellXfs count="45"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4" fontId="0" fillId="0" borderId="0" xfId="0" applyNumberFormat="1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/>
    </xf>
    <xf numFmtId="4" fontId="4" fillId="0" borderId="0" xfId="0" applyNumberFormat="1" applyFont="1" applyFill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4" fontId="3" fillId="2" borderId="9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Protection="1"/>
    <xf numFmtId="4" fontId="6" fillId="0" borderId="2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Protection="1"/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Protection="1"/>
    <xf numFmtId="4" fontId="6" fillId="3" borderId="4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</cellXfs>
  <cellStyles count="5">
    <cellStyle name="HyperLink" xfId="3"/>
    <cellStyle name="Обычный" xfId="0" builtinId="0"/>
    <cellStyle name="Обычный 2" xfId="1"/>
    <cellStyle name="Обычный 3" xfId="2"/>
    <cellStyle name="Обычный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EEEE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view="pageBreakPreview" zoomScale="75" zoomScaleNormal="60" zoomScaleSheetLayoutView="75" workbookViewId="0">
      <selection activeCell="E18" sqref="E18"/>
    </sheetView>
  </sheetViews>
  <sheetFormatPr defaultRowHeight="15" x14ac:dyDescent="0.25"/>
  <cols>
    <col min="1" max="1" width="40.140625" style="1" customWidth="1"/>
    <col min="2" max="2" width="34.28515625" hidden="1" customWidth="1"/>
    <col min="3" max="4" width="27.140625" hidden="1" customWidth="1"/>
    <col min="5" max="7" width="24" style="2" customWidth="1"/>
    <col min="8" max="9" width="38.5703125" style="4" hidden="1" customWidth="1"/>
    <col min="10" max="10" width="102.140625" style="4" customWidth="1"/>
    <col min="11" max="11" width="38.7109375" style="3" customWidth="1"/>
    <col min="12" max="12" width="11.5703125" bestFit="1" customWidth="1"/>
    <col min="13" max="13" width="13.28515625" bestFit="1" customWidth="1"/>
  </cols>
  <sheetData>
    <row r="1" spans="1:10" ht="87.75" customHeight="1" x14ac:dyDescent="0.25">
      <c r="A1" s="41" t="s">
        <v>63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19.25" customHeight="1" x14ac:dyDescent="0.25">
      <c r="A2" s="16" t="s">
        <v>0</v>
      </c>
      <c r="B2" s="12" t="s">
        <v>1</v>
      </c>
      <c r="C2" s="12" t="s">
        <v>2</v>
      </c>
      <c r="D2" s="12" t="s">
        <v>6</v>
      </c>
      <c r="E2" s="17" t="s">
        <v>39</v>
      </c>
      <c r="F2" s="17" t="s">
        <v>40</v>
      </c>
      <c r="G2" s="17" t="s">
        <v>51</v>
      </c>
      <c r="H2" s="18" t="s">
        <v>9</v>
      </c>
      <c r="I2" s="18" t="s">
        <v>8</v>
      </c>
      <c r="J2" s="18" t="s">
        <v>52</v>
      </c>
    </row>
    <row r="3" spans="1:10" ht="63.75" customHeight="1" x14ac:dyDescent="0.25">
      <c r="A3" s="36" t="s">
        <v>17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66.75" customHeight="1" x14ac:dyDescent="0.25">
      <c r="A4" s="16" t="s">
        <v>11</v>
      </c>
      <c r="B4" s="19">
        <v>44469</v>
      </c>
      <c r="C4" s="19">
        <v>44474</v>
      </c>
      <c r="D4" s="19"/>
      <c r="E4" s="20">
        <v>72012000</v>
      </c>
      <c r="F4" s="20">
        <v>60258832.759999998</v>
      </c>
      <c r="G4" s="20">
        <v>0</v>
      </c>
      <c r="H4" s="18"/>
      <c r="I4" s="17"/>
      <c r="J4" s="17" t="s">
        <v>18</v>
      </c>
    </row>
    <row r="5" spans="1:10" ht="66.75" customHeight="1" x14ac:dyDescent="0.25">
      <c r="A5" s="16" t="s">
        <v>41</v>
      </c>
      <c r="B5" s="19"/>
      <c r="C5" s="19"/>
      <c r="D5" s="19"/>
      <c r="E5" s="20">
        <v>49428589.850000001</v>
      </c>
      <c r="F5" s="20">
        <v>110000000</v>
      </c>
      <c r="G5" s="20">
        <v>58467830.149999999</v>
      </c>
      <c r="H5" s="17"/>
      <c r="I5" s="17"/>
      <c r="J5" s="17" t="s">
        <v>42</v>
      </c>
    </row>
    <row r="6" spans="1:10" ht="49.5" hidden="1" customHeight="1" x14ac:dyDescent="0.25">
      <c r="A6" s="36" t="s">
        <v>43</v>
      </c>
      <c r="B6" s="44"/>
      <c r="C6" s="44"/>
      <c r="D6" s="44"/>
      <c r="E6" s="44"/>
      <c r="F6" s="44"/>
      <c r="G6" s="44"/>
      <c r="H6" s="44"/>
      <c r="I6" s="44"/>
      <c r="J6" s="44"/>
    </row>
    <row r="7" spans="1:10" ht="49.5" hidden="1" customHeight="1" x14ac:dyDescent="0.25">
      <c r="A7" s="16" t="s">
        <v>11</v>
      </c>
      <c r="B7" s="19"/>
      <c r="C7" s="19"/>
      <c r="D7" s="19"/>
      <c r="E7" s="20">
        <v>0</v>
      </c>
      <c r="F7" s="20">
        <v>0</v>
      </c>
      <c r="G7" s="20"/>
      <c r="H7" s="17"/>
      <c r="I7" s="17"/>
      <c r="J7" s="17"/>
    </row>
    <row r="8" spans="1:10" ht="49.5" hidden="1" customHeight="1" x14ac:dyDescent="0.25">
      <c r="A8" s="16" t="s">
        <v>41</v>
      </c>
      <c r="B8" s="19"/>
      <c r="C8" s="19"/>
      <c r="D8" s="19"/>
      <c r="E8" s="20">
        <v>0</v>
      </c>
      <c r="F8" s="20">
        <v>0</v>
      </c>
      <c r="G8" s="20"/>
      <c r="H8" s="17"/>
      <c r="I8" s="17"/>
      <c r="J8" s="17"/>
    </row>
    <row r="9" spans="1:10" ht="51" customHeight="1" x14ac:dyDescent="0.25">
      <c r="A9" s="43" t="s">
        <v>3</v>
      </c>
      <c r="B9" s="44"/>
      <c r="C9" s="44"/>
      <c r="D9" s="44"/>
      <c r="E9" s="44"/>
      <c r="F9" s="44"/>
      <c r="G9" s="44"/>
      <c r="H9" s="44"/>
      <c r="I9" s="44"/>
      <c r="J9" s="44"/>
    </row>
    <row r="10" spans="1:10" ht="48.75" customHeight="1" x14ac:dyDescent="0.3">
      <c r="A10" s="38" t="s">
        <v>5</v>
      </c>
      <c r="B10" s="21"/>
      <c r="C10" s="21"/>
      <c r="D10" s="21"/>
      <c r="E10" s="20">
        <v>9220529.0899999999</v>
      </c>
      <c r="F10" s="20">
        <v>0</v>
      </c>
      <c r="G10" s="20">
        <v>0</v>
      </c>
      <c r="H10" s="22"/>
      <c r="I10" s="22"/>
      <c r="J10" s="13" t="s">
        <v>60</v>
      </c>
    </row>
    <row r="11" spans="1:10" ht="48.75" customHeight="1" x14ac:dyDescent="0.3">
      <c r="A11" s="39"/>
      <c r="B11" s="21"/>
      <c r="C11" s="21"/>
      <c r="D11" s="21"/>
      <c r="E11" s="20">
        <v>4781660.59</v>
      </c>
      <c r="F11" s="20">
        <v>0</v>
      </c>
      <c r="G11" s="20">
        <v>0</v>
      </c>
      <c r="H11" s="22"/>
      <c r="I11" s="22"/>
      <c r="J11" s="13" t="s">
        <v>61</v>
      </c>
    </row>
    <row r="12" spans="1:10" ht="48.75" customHeight="1" x14ac:dyDescent="0.3">
      <c r="A12" s="40"/>
      <c r="B12" s="21"/>
      <c r="C12" s="21"/>
      <c r="D12" s="21"/>
      <c r="E12" s="20">
        <v>2279265.48</v>
      </c>
      <c r="F12" s="20">
        <v>0</v>
      </c>
      <c r="G12" s="20">
        <v>0</v>
      </c>
      <c r="H12" s="22"/>
      <c r="I12" s="22"/>
      <c r="J12" s="13" t="s">
        <v>62</v>
      </c>
    </row>
    <row r="13" spans="1:10" ht="48.75" customHeight="1" x14ac:dyDescent="0.25">
      <c r="A13" s="12" t="s">
        <v>4</v>
      </c>
      <c r="B13" s="16"/>
      <c r="C13" s="16"/>
      <c r="D13" s="16"/>
      <c r="E13" s="20">
        <v>8461441.2599999998</v>
      </c>
      <c r="F13" s="20">
        <v>0</v>
      </c>
      <c r="G13" s="20">
        <v>0</v>
      </c>
      <c r="H13" s="22"/>
      <c r="I13" s="22"/>
      <c r="J13" s="13" t="s">
        <v>31</v>
      </c>
    </row>
    <row r="14" spans="1:10" ht="63.75" customHeight="1" x14ac:dyDescent="0.25">
      <c r="A14" s="38" t="s">
        <v>10</v>
      </c>
      <c r="B14" s="16"/>
      <c r="C14" s="16"/>
      <c r="D14" s="16"/>
      <c r="E14" s="20">
        <v>1153471</v>
      </c>
      <c r="F14" s="20">
        <v>0</v>
      </c>
      <c r="G14" s="20">
        <v>0</v>
      </c>
      <c r="H14" s="22"/>
      <c r="I14" s="22"/>
      <c r="J14" s="34" t="s">
        <v>32</v>
      </c>
    </row>
    <row r="15" spans="1:10" ht="63.75" customHeight="1" x14ac:dyDescent="0.25">
      <c r="A15" s="39"/>
      <c r="B15" s="16"/>
      <c r="C15" s="16"/>
      <c r="D15" s="16"/>
      <c r="E15" s="20">
        <v>3375471.88</v>
      </c>
      <c r="F15" s="20">
        <v>0</v>
      </c>
      <c r="G15" s="20">
        <v>0</v>
      </c>
      <c r="H15" s="22"/>
      <c r="I15" s="22"/>
      <c r="J15" s="13" t="s">
        <v>33</v>
      </c>
    </row>
    <row r="16" spans="1:10" ht="63.75" customHeight="1" x14ac:dyDescent="0.3">
      <c r="A16" s="40"/>
      <c r="B16" s="21"/>
      <c r="C16" s="21"/>
      <c r="D16" s="21"/>
      <c r="E16" s="20">
        <v>2820222.53</v>
      </c>
      <c r="F16" s="20">
        <v>0</v>
      </c>
      <c r="G16" s="20">
        <v>0</v>
      </c>
      <c r="H16" s="22"/>
      <c r="I16" s="22"/>
      <c r="J16" s="13" t="s">
        <v>34</v>
      </c>
    </row>
    <row r="17" spans="1:10" ht="63.75" customHeight="1" x14ac:dyDescent="0.3">
      <c r="A17" s="38" t="s">
        <v>19</v>
      </c>
      <c r="B17" s="21"/>
      <c r="C17" s="21"/>
      <c r="D17" s="21"/>
      <c r="E17" s="20">
        <v>3856500</v>
      </c>
      <c r="F17" s="20">
        <v>0</v>
      </c>
      <c r="G17" s="20">
        <v>0</v>
      </c>
      <c r="H17" s="22"/>
      <c r="I17" s="23"/>
      <c r="J17" s="34" t="s">
        <v>35</v>
      </c>
    </row>
    <row r="18" spans="1:10" ht="48.75" customHeight="1" x14ac:dyDescent="0.3">
      <c r="A18" s="40"/>
      <c r="B18" s="21"/>
      <c r="C18" s="21"/>
      <c r="D18" s="21"/>
      <c r="E18" s="20">
        <v>961555.2</v>
      </c>
      <c r="F18" s="20">
        <v>0</v>
      </c>
      <c r="G18" s="20">
        <v>0</v>
      </c>
      <c r="H18" s="22"/>
      <c r="I18" s="24"/>
      <c r="J18" s="13" t="s">
        <v>36</v>
      </c>
    </row>
    <row r="19" spans="1:10" ht="48.75" customHeight="1" x14ac:dyDescent="0.3">
      <c r="A19" s="12" t="s">
        <v>20</v>
      </c>
      <c r="B19" s="21"/>
      <c r="C19" s="21"/>
      <c r="D19" s="21"/>
      <c r="E19" s="20">
        <v>9222079.3200000003</v>
      </c>
      <c r="F19" s="20">
        <v>0</v>
      </c>
      <c r="G19" s="20">
        <v>0</v>
      </c>
      <c r="H19" s="22"/>
      <c r="I19" s="22"/>
      <c r="J19" s="13" t="s">
        <v>37</v>
      </c>
    </row>
    <row r="20" spans="1:10" ht="74.25" customHeight="1" x14ac:dyDescent="0.3">
      <c r="A20" s="12" t="s">
        <v>55</v>
      </c>
      <c r="B20" s="21"/>
      <c r="C20" s="21"/>
      <c r="D20" s="21"/>
      <c r="E20" s="20">
        <v>233890.04</v>
      </c>
      <c r="F20" s="20">
        <v>0</v>
      </c>
      <c r="G20" s="20">
        <v>0</v>
      </c>
      <c r="H20" s="22"/>
      <c r="I20" s="22"/>
      <c r="J20" s="13" t="s">
        <v>54</v>
      </c>
    </row>
    <row r="21" spans="1:10" ht="147.75" customHeight="1" x14ac:dyDescent="0.25">
      <c r="A21" s="36" t="s">
        <v>7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ht="54" customHeight="1" x14ac:dyDescent="0.25">
      <c r="A22" s="12" t="s">
        <v>14</v>
      </c>
      <c r="B22" s="25"/>
      <c r="C22" s="25"/>
      <c r="D22" s="25"/>
      <c r="E22" s="14">
        <v>4825318.1100000003</v>
      </c>
      <c r="F22" s="14">
        <v>0</v>
      </c>
      <c r="G22" s="14">
        <v>0</v>
      </c>
      <c r="H22" s="25"/>
      <c r="I22" s="25"/>
      <c r="J22" s="33" t="s">
        <v>25</v>
      </c>
    </row>
    <row r="23" spans="1:10" ht="69" customHeight="1" x14ac:dyDescent="0.25">
      <c r="A23" s="12" t="s">
        <v>4</v>
      </c>
      <c r="B23" s="25"/>
      <c r="C23" s="25"/>
      <c r="D23" s="25"/>
      <c r="E23" s="14">
        <v>4006101.6</v>
      </c>
      <c r="F23" s="14">
        <v>0</v>
      </c>
      <c r="G23" s="14">
        <v>0</v>
      </c>
      <c r="H23" s="25"/>
      <c r="I23" s="25"/>
      <c r="J23" s="33" t="s">
        <v>26</v>
      </c>
    </row>
    <row r="24" spans="1:10" ht="69" customHeight="1" x14ac:dyDescent="0.25">
      <c r="A24" s="12" t="s">
        <v>21</v>
      </c>
      <c r="B24" s="25"/>
      <c r="C24" s="25"/>
      <c r="D24" s="25"/>
      <c r="E24" s="14">
        <v>2458271.59</v>
      </c>
      <c r="F24" s="14">
        <v>0</v>
      </c>
      <c r="G24" s="14">
        <v>0</v>
      </c>
      <c r="H24" s="25"/>
      <c r="I24" s="25"/>
      <c r="J24" s="26" t="s">
        <v>38</v>
      </c>
    </row>
    <row r="25" spans="1:10" ht="69" customHeight="1" x14ac:dyDescent="0.25">
      <c r="A25" s="12" t="s">
        <v>16</v>
      </c>
      <c r="B25" s="25"/>
      <c r="C25" s="25"/>
      <c r="D25" s="25"/>
      <c r="E25" s="14">
        <v>16999853</v>
      </c>
      <c r="F25" s="14">
        <v>0</v>
      </c>
      <c r="G25" s="14">
        <v>0</v>
      </c>
      <c r="H25" s="25"/>
      <c r="I25" s="25"/>
      <c r="J25" s="33" t="s">
        <v>27</v>
      </c>
    </row>
    <row r="26" spans="1:10" ht="69" customHeight="1" x14ac:dyDescent="0.25">
      <c r="A26" s="12" t="s">
        <v>15</v>
      </c>
      <c r="B26" s="25"/>
      <c r="C26" s="25"/>
      <c r="D26" s="25"/>
      <c r="E26" s="14">
        <v>10749463.199999999</v>
      </c>
      <c r="F26" s="14">
        <v>0</v>
      </c>
      <c r="G26" s="14">
        <v>0</v>
      </c>
      <c r="H26" s="25"/>
      <c r="I26" s="25"/>
      <c r="J26" s="33" t="s">
        <v>28</v>
      </c>
    </row>
    <row r="27" spans="1:10" ht="69" customHeight="1" x14ac:dyDescent="0.25">
      <c r="A27" s="12" t="s">
        <v>20</v>
      </c>
      <c r="B27" s="25"/>
      <c r="C27" s="25"/>
      <c r="D27" s="25"/>
      <c r="E27" s="14">
        <v>4829895.13</v>
      </c>
      <c r="F27" s="14">
        <v>0</v>
      </c>
      <c r="G27" s="14">
        <v>0</v>
      </c>
      <c r="H27" s="25"/>
      <c r="I27" s="25"/>
      <c r="J27" s="26" t="s">
        <v>29</v>
      </c>
    </row>
    <row r="28" spans="1:10" ht="69" customHeight="1" x14ac:dyDescent="0.3">
      <c r="A28" s="12" t="s">
        <v>53</v>
      </c>
      <c r="B28" s="21"/>
      <c r="C28" s="21"/>
      <c r="D28" s="21"/>
      <c r="E28" s="14">
        <v>3767107.2</v>
      </c>
      <c r="F28" s="14">
        <v>0</v>
      </c>
      <c r="G28" s="14">
        <v>0</v>
      </c>
      <c r="H28" s="27"/>
      <c r="I28" s="27"/>
      <c r="J28" s="26" t="s">
        <v>30</v>
      </c>
    </row>
    <row r="29" spans="1:10" ht="130.5" customHeight="1" x14ac:dyDescent="0.25">
      <c r="A29" s="36" t="s">
        <v>22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 ht="84.75" customHeight="1" x14ac:dyDescent="0.3">
      <c r="A30" s="8" t="s">
        <v>13</v>
      </c>
      <c r="B30" s="21"/>
      <c r="C30" s="21"/>
      <c r="D30" s="21"/>
      <c r="E30" s="15">
        <v>2476929.4900000002</v>
      </c>
      <c r="F30" s="15">
        <v>0</v>
      </c>
      <c r="G30" s="15">
        <v>0</v>
      </c>
      <c r="H30" s="27"/>
      <c r="I30" s="27"/>
      <c r="J30" s="33" t="s">
        <v>24</v>
      </c>
    </row>
    <row r="31" spans="1:10" ht="132.75" customHeight="1" x14ac:dyDescent="0.3">
      <c r="A31" s="29" t="s">
        <v>12</v>
      </c>
      <c r="B31" s="30"/>
      <c r="C31" s="30"/>
      <c r="D31" s="30"/>
      <c r="E31" s="15">
        <v>423808.78</v>
      </c>
      <c r="F31" s="15">
        <v>0</v>
      </c>
      <c r="G31" s="15">
        <v>0</v>
      </c>
      <c r="H31" s="27"/>
      <c r="I31" s="27"/>
      <c r="J31" s="27" t="s">
        <v>23</v>
      </c>
    </row>
    <row r="32" spans="1:10" ht="54.75" customHeight="1" x14ac:dyDescent="0.25">
      <c r="A32" s="36" t="s">
        <v>58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10" ht="132.75" customHeight="1" x14ac:dyDescent="0.3">
      <c r="A33" s="29" t="s">
        <v>57</v>
      </c>
      <c r="B33" s="30"/>
      <c r="C33" s="30"/>
      <c r="D33" s="30"/>
      <c r="E33" s="15">
        <v>796971.6</v>
      </c>
      <c r="F33" s="15">
        <v>0</v>
      </c>
      <c r="G33" s="15">
        <v>0</v>
      </c>
      <c r="H33" s="27"/>
      <c r="I33" s="27"/>
      <c r="J33" s="27" t="s">
        <v>59</v>
      </c>
    </row>
    <row r="34" spans="1:10" ht="65.25" customHeight="1" x14ac:dyDescent="0.35">
      <c r="A34" s="31" t="s">
        <v>56</v>
      </c>
      <c r="B34" s="32"/>
      <c r="C34" s="32"/>
      <c r="D34" s="32"/>
      <c r="E34" s="35">
        <f>SUM(E33,E30:E31,E22:E28,E10:E20,E4:E5)</f>
        <v>219140395.94000003</v>
      </c>
      <c r="F34" s="35">
        <f>SUM(F4:F5)</f>
        <v>170258832.75999999</v>
      </c>
      <c r="G34" s="35">
        <f>G5</f>
        <v>58467830.149999999</v>
      </c>
      <c r="H34" s="7"/>
      <c r="I34" s="9" t="e">
        <f>I4+#REF!+#REF!+#REF!+#REF!+#REF!+#REF!+#REF!+I10+#REF!+I13+#REF!+I16+I17+I19+#REF!+#REF!+#REF!+I28</f>
        <v>#REF!</v>
      </c>
      <c r="J34" s="10"/>
    </row>
    <row r="35" spans="1:10" x14ac:dyDescent="0.25">
      <c r="H35" s="5"/>
      <c r="I35" s="5"/>
      <c r="J35" s="5"/>
    </row>
  </sheetData>
  <mergeCells count="10">
    <mergeCell ref="A32:J32"/>
    <mergeCell ref="A10:A12"/>
    <mergeCell ref="A29:J29"/>
    <mergeCell ref="A14:A16"/>
    <mergeCell ref="A17:A18"/>
    <mergeCell ref="A1:J1"/>
    <mergeCell ref="A9:J9"/>
    <mergeCell ref="A3:J3"/>
    <mergeCell ref="A6:J6"/>
    <mergeCell ref="A21:J21"/>
  </mergeCells>
  <pageMargins left="0.19685039370078741" right="0.19685039370078741" top="7.874015748031496E-2" bottom="7.874015748031496E-2" header="0.31496062992125984" footer="0.31496062992125984"/>
  <pageSetup paperSize="9" scale="67" fitToHeight="0" orientation="landscape" r:id="rId1"/>
  <rowBreaks count="2" manualBreakCount="2">
    <brk id="16" max="9" man="1"/>
    <brk id="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5" sqref="B5"/>
    </sheetView>
  </sheetViews>
  <sheetFormatPr defaultRowHeight="15" x14ac:dyDescent="0.25"/>
  <cols>
    <col min="1" max="1" width="27.7109375" style="11" customWidth="1"/>
    <col min="2" max="2" width="28.5703125" style="6" customWidth="1"/>
    <col min="3" max="3" width="14.85546875" style="6" customWidth="1"/>
  </cols>
  <sheetData>
    <row r="1" spans="1:5" x14ac:dyDescent="0.25">
      <c r="A1" s="28" t="s">
        <v>44</v>
      </c>
      <c r="B1" s="6">
        <v>171258.11</v>
      </c>
    </row>
    <row r="2" spans="1:5" x14ac:dyDescent="0.25">
      <c r="A2" s="28" t="s">
        <v>45</v>
      </c>
      <c r="B2" s="6">
        <v>3553.77</v>
      </c>
    </row>
    <row r="4" spans="1:5" x14ac:dyDescent="0.25">
      <c r="A4" s="28" t="s">
        <v>46</v>
      </c>
      <c r="B4" s="6">
        <f>B1+B2</f>
        <v>174811.87999999998</v>
      </c>
    </row>
    <row r="5" spans="1:5" x14ac:dyDescent="0.25">
      <c r="A5" s="28" t="s">
        <v>47</v>
      </c>
      <c r="B5" s="6">
        <f>B4*1.2</f>
        <v>209774.25599999996</v>
      </c>
    </row>
    <row r="8" spans="1:5" x14ac:dyDescent="0.25">
      <c r="A8" s="28" t="s">
        <v>48</v>
      </c>
      <c r="B8" s="6">
        <v>50516.06</v>
      </c>
    </row>
    <row r="10" spans="1:5" x14ac:dyDescent="0.25">
      <c r="B10" s="6">
        <f>B5-B8</f>
        <v>159258.19599999997</v>
      </c>
    </row>
    <row r="11" spans="1:5" x14ac:dyDescent="0.25">
      <c r="A11" s="28" t="s">
        <v>49</v>
      </c>
      <c r="B11" s="6">
        <f>B10*1.051</f>
        <v>167380.36399599994</v>
      </c>
      <c r="C11" s="6">
        <v>167380.35999999999</v>
      </c>
    </row>
    <row r="12" spans="1:5" x14ac:dyDescent="0.25">
      <c r="E12" s="3"/>
    </row>
    <row r="14" spans="1:5" x14ac:dyDescent="0.25">
      <c r="A14" s="28" t="s">
        <v>50</v>
      </c>
      <c r="B14" s="6">
        <f>B11+B8</f>
        <v>217896.42399599994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МТБ</vt:lpstr>
      <vt:lpstr>расчеты Луга</vt:lpstr>
      <vt:lpstr>МТБ!Область_печати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Рыжова Наталья Борисовна</cp:lastModifiedBy>
  <cp:lastPrinted>2023-02-09T07:08:28Z</cp:lastPrinted>
  <dcterms:created xsi:type="dcterms:W3CDTF">2021-07-05T16:48:25Z</dcterms:created>
  <dcterms:modified xsi:type="dcterms:W3CDTF">2023-03-03T08:24:27Z</dcterms:modified>
</cp:coreProperties>
</file>